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borah\Desktop\AGM 2019\"/>
    </mc:Choice>
  </mc:AlternateContent>
  <xr:revisionPtr revIDLastSave="0" documentId="8_{A9E7F813-C332-4E54-B2BF-026168D70288}" xr6:coauthVersionLast="43" xr6:coauthVersionMax="43" xr10:uidLastSave="{00000000-0000-0000-0000-000000000000}"/>
  <bookViews>
    <workbookView xWindow="3157" yWindow="3157" windowWidth="18000" windowHeight="9443" tabRatio="500" xr2:uid="{00000000-000D-0000-FFFF-FFFF00000000}"/>
  </bookViews>
  <sheets>
    <sheet name="Sheet1" sheetId="1" r:id="rId1"/>
    <sheet name="Event detail" sheetId="2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  <c r="E36" i="1"/>
  <c r="E38" i="1"/>
  <c r="E45" i="1"/>
  <c r="F26" i="1"/>
  <c r="F16" i="1"/>
  <c r="F36" i="1"/>
  <c r="F30" i="1"/>
  <c r="F38" i="1"/>
  <c r="F43" i="1"/>
  <c r="F45" i="1"/>
  <c r="G43" i="1"/>
  <c r="G36" i="1"/>
  <c r="G38" i="1"/>
  <c r="G45" i="1"/>
  <c r="H26" i="1"/>
  <c r="H36" i="1"/>
  <c r="H30" i="1"/>
  <c r="H16" i="1"/>
  <c r="H38" i="1"/>
  <c r="H43" i="1"/>
  <c r="H45" i="1"/>
  <c r="C43" i="1"/>
  <c r="C30" i="1"/>
  <c r="C26" i="1"/>
  <c r="C16" i="1"/>
  <c r="C38" i="1"/>
  <c r="C45" i="1"/>
  <c r="H25" i="2"/>
  <c r="H24" i="2"/>
  <c r="H23" i="2"/>
  <c r="H22" i="2"/>
  <c r="H21" i="2"/>
  <c r="G20" i="2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B16" i="1"/>
  <c r="B30" i="1"/>
  <c r="B36" i="1"/>
  <c r="B26" i="1"/>
  <c r="B38" i="1"/>
  <c r="B43" i="1"/>
  <c r="B45" i="1"/>
  <c r="D16" i="1"/>
  <c r="D36" i="1"/>
  <c r="D30" i="1"/>
  <c r="D26" i="1"/>
  <c r="D38" i="1"/>
  <c r="D43" i="1"/>
  <c r="D45" i="1"/>
</calcChain>
</file>

<file path=xl/sharedStrings.xml><?xml version="1.0" encoding="utf-8"?>
<sst xmlns="http://schemas.openxmlformats.org/spreadsheetml/2006/main" count="136" uniqueCount="92">
  <si>
    <t>Actual</t>
  </si>
  <si>
    <t>Budget</t>
  </si>
  <si>
    <t>Admin</t>
  </si>
  <si>
    <t>Bu Administration</t>
  </si>
  <si>
    <t>Events</t>
  </si>
  <si>
    <t>Glasgow Seminar</t>
  </si>
  <si>
    <t>-</t>
  </si>
  <si>
    <t>Watchet Seminar</t>
  </si>
  <si>
    <t>Stoke Seminar</t>
  </si>
  <si>
    <t>Mumeishi Grading</t>
  </si>
  <si>
    <t>Kyu Gradings</t>
  </si>
  <si>
    <t>Northern Grading</t>
  </si>
  <si>
    <t>Auspices Events</t>
  </si>
  <si>
    <t>Events Total</t>
  </si>
  <si>
    <t>Initiatives</t>
  </si>
  <si>
    <t>Dojo Start-Up</t>
  </si>
  <si>
    <t>Coaching</t>
  </si>
  <si>
    <t>Referee seminars</t>
  </si>
  <si>
    <t xml:space="preserve">First Aid </t>
  </si>
  <si>
    <t>Junior Support</t>
  </si>
  <si>
    <t>Ladies  Support</t>
  </si>
  <si>
    <t xml:space="preserve">Bucho Discretionary </t>
  </si>
  <si>
    <t>University Support</t>
  </si>
  <si>
    <t>Initiatives Total</t>
  </si>
  <si>
    <t xml:space="preserve">International </t>
  </si>
  <si>
    <t>Japanese Sensei</t>
  </si>
  <si>
    <t>Brussels Seminar</t>
  </si>
  <si>
    <t>International Total</t>
  </si>
  <si>
    <t>GB Squad</t>
  </si>
  <si>
    <t>EKF Taikai</t>
  </si>
  <si>
    <t>Squad Training</t>
  </si>
  <si>
    <t>6 Nations</t>
  </si>
  <si>
    <t xml:space="preserve">Squad WKC </t>
  </si>
  <si>
    <t>GB Squad Total</t>
  </si>
  <si>
    <t>Net Total Costs</t>
  </si>
  <si>
    <t>Membership</t>
  </si>
  <si>
    <t>Full</t>
  </si>
  <si>
    <t>Student &amp; Concessionary</t>
  </si>
  <si>
    <t>Junior</t>
  </si>
  <si>
    <t>Membership Income</t>
  </si>
  <si>
    <t>Net Budget</t>
  </si>
  <si>
    <t>Event</t>
  </si>
  <si>
    <t>Code</t>
  </si>
  <si>
    <t>Attendees</t>
  </si>
  <si>
    <t>Event Income</t>
  </si>
  <si>
    <t>Grading Income</t>
  </si>
  <si>
    <t>Event Expenditue</t>
  </si>
  <si>
    <t>P/L</t>
  </si>
  <si>
    <t>Aberdeen Grading</t>
  </si>
  <si>
    <t>K090617</t>
  </si>
  <si>
    <t>Carshalton Grading</t>
  </si>
  <si>
    <t>K011017</t>
  </si>
  <si>
    <t>K101217</t>
  </si>
  <si>
    <t>Open &amp; Bowden</t>
  </si>
  <si>
    <t>K251117</t>
  </si>
  <si>
    <t>K170317</t>
  </si>
  <si>
    <t>K151017</t>
  </si>
  <si>
    <t>K270517</t>
  </si>
  <si>
    <t>K290717</t>
  </si>
  <si>
    <t>University Grading</t>
  </si>
  <si>
    <t>K050317</t>
  </si>
  <si>
    <t>AGM &amp; Premier Cup</t>
  </si>
  <si>
    <t>K080717</t>
  </si>
  <si>
    <t>Hayashi Seminar</t>
  </si>
  <si>
    <t>K100617</t>
  </si>
  <si>
    <t>Nito Seminar</t>
  </si>
  <si>
    <t xml:space="preserve">K111117 </t>
  </si>
  <si>
    <t>Oda Sensei Seminar</t>
  </si>
  <si>
    <t>K020917</t>
  </si>
  <si>
    <t>Ladies Support</t>
  </si>
  <si>
    <t>Brussels Ref Seminar</t>
  </si>
  <si>
    <t>K040217</t>
  </si>
  <si>
    <t>Korean Kendo Seminar</t>
  </si>
  <si>
    <t>K160717</t>
  </si>
  <si>
    <t>Ladies Kendo Seminar</t>
  </si>
  <si>
    <t>K230617</t>
  </si>
  <si>
    <t>K030117</t>
  </si>
  <si>
    <t>K000017</t>
  </si>
  <si>
    <t>Bucho Discretionary</t>
  </si>
  <si>
    <t>K010117</t>
  </si>
  <si>
    <t>K020117</t>
  </si>
  <si>
    <t>EKC Taikai</t>
  </si>
  <si>
    <t>K110517</t>
  </si>
  <si>
    <t>K040117</t>
  </si>
  <si>
    <t>Kyu Grading</t>
  </si>
  <si>
    <t>Auspices</t>
  </si>
  <si>
    <t>Actuals YTD</t>
  </si>
  <si>
    <t>Expected</t>
  </si>
  <si>
    <t>343,41</t>
  </si>
  <si>
    <t>British Open &amp; Bowden Taikai</t>
  </si>
  <si>
    <t>Premier  taikai (inc AGM)</t>
  </si>
  <si>
    <t>Japanese Sensei/Summer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</si>
</sst>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4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12"/>
      <color theme="1"/>
      <name val="Arial"/>
    </font>
    <font>
      <sz val="8"/>
      <color rgb="FFFF0000"/>
      <name val="Arial"/>
    </font>
    <font>
      <sz val="8"/>
      <color rgb="FF000000"/>
      <name val="Arial"/>
    </font>
    <font>
      <sz val="8"/>
      <color rgb="FF7F7F7F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</borders>
  <cellStyleXfs count="55">
    <xf numFmtId="0" fontId="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 applyAlignment="1">
      <alignment horizontal="right" vertical="center"/>
    </xf>
    <xf numFmtId="4" fontId="10" fillId="2" borderId="8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" fontId="10" fillId="2" borderId="10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4" fontId="11" fillId="2" borderId="10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right" vertical="center" wrapText="1"/>
    </xf>
    <xf numFmtId="0" fontId="0" fillId="4" borderId="0" xfId="0" applyFill="1"/>
    <xf numFmtId="44" fontId="0" fillId="0" borderId="0" xfId="0" applyNumberFormat="1"/>
    <xf numFmtId="0" fontId="10" fillId="5" borderId="4" xfId="0" applyFont="1" applyFill="1" applyBorder="1" applyAlignment="1">
      <alignment horizontal="right" vertical="center" wrapText="1"/>
    </xf>
    <xf numFmtId="4" fontId="6" fillId="5" borderId="4" xfId="0" applyNumberFormat="1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right" vertical="center" wrapText="1"/>
    </xf>
    <xf numFmtId="4" fontId="10" fillId="5" borderId="6" xfId="0" applyNumberFormat="1" applyFont="1" applyFill="1" applyBorder="1" applyAlignment="1">
      <alignment horizontal="right" vertical="center" wrapText="1"/>
    </xf>
    <xf numFmtId="4" fontId="10" fillId="5" borderId="8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4" fontId="7" fillId="5" borderId="6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9" fontId="0" fillId="0" borderId="0" xfId="1" applyFont="1" applyFill="1"/>
    <xf numFmtId="2" fontId="10" fillId="5" borderId="6" xfId="0" applyNumberFormat="1" applyFont="1" applyFill="1" applyBorder="1" applyAlignment="1">
      <alignment horizontal="right" vertical="center" wrapText="1"/>
    </xf>
    <xf numFmtId="2" fontId="15" fillId="3" borderId="6" xfId="0" applyNumberFormat="1" applyFont="1" applyFill="1" applyBorder="1" applyAlignment="1">
      <alignment horizontal="right" vertical="center" wrapText="1"/>
    </xf>
    <xf numFmtId="2" fontId="11" fillId="3" borderId="6" xfId="0" applyNumberFormat="1" applyFont="1" applyFill="1" applyBorder="1" applyAlignment="1">
      <alignment horizontal="right" vertical="center" wrapText="1"/>
    </xf>
    <xf numFmtId="2" fontId="7" fillId="3" borderId="6" xfId="0" applyNumberFormat="1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6" xfId="0" applyNumberFormat="1" applyFont="1" applyFill="1" applyBorder="1" applyAlignment="1">
      <alignment horizontal="right" vertical="center" wrapText="1"/>
    </xf>
    <xf numFmtId="2" fontId="10" fillId="3" borderId="6" xfId="0" applyNumberFormat="1" applyFont="1" applyFill="1" applyBorder="1" applyAlignment="1">
      <alignment horizontal="right" vertical="center" wrapText="1"/>
    </xf>
    <xf numFmtId="2" fontId="7" fillId="5" borderId="6" xfId="0" applyNumberFormat="1" applyFont="1" applyFill="1" applyBorder="1" applyAlignment="1">
      <alignment horizontal="right" vertical="center" wrapText="1"/>
    </xf>
    <xf numFmtId="2" fontId="10" fillId="5" borderId="4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2" fontId="10" fillId="5" borderId="6" xfId="38" applyNumberFormat="1" applyFont="1" applyFill="1" applyBorder="1" applyAlignment="1">
      <alignment horizontal="right" vertical="center" wrapText="1"/>
    </xf>
    <xf numFmtId="4" fontId="10" fillId="6" borderId="6" xfId="0" applyNumberFormat="1" applyFont="1" applyFill="1" applyBorder="1" applyAlignment="1">
      <alignment horizontal="right" vertical="center" wrapText="1"/>
    </xf>
    <xf numFmtId="0" fontId="15" fillId="6" borderId="6" xfId="0" applyFont="1" applyFill="1" applyBorder="1" applyAlignment="1">
      <alignment horizontal="right" vertical="center" wrapText="1"/>
    </xf>
    <xf numFmtId="4" fontId="7" fillId="6" borderId="6" xfId="0" applyNumberFormat="1" applyFont="1" applyFill="1" applyBorder="1" applyAlignment="1">
      <alignment horizontal="right" vertical="center" wrapText="1"/>
    </xf>
    <xf numFmtId="4" fontId="7" fillId="6" borderId="6" xfId="0" applyNumberFormat="1" applyFont="1" applyFill="1" applyBorder="1" applyAlignment="1">
      <alignment horizontal="right" vertical="center"/>
    </xf>
  </cellXfs>
  <cellStyles count="55">
    <cellStyle name="Comma" xfId="38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25" zoomScaleNormal="125" zoomScalePageLayoutView="125" workbookViewId="0">
      <selection activeCell="G6" sqref="G6"/>
    </sheetView>
  </sheetViews>
  <sheetFormatPr defaultColWidth="11" defaultRowHeight="15.75" x14ac:dyDescent="0.5"/>
  <cols>
    <col min="1" max="1" width="23.3125" customWidth="1"/>
    <col min="9" max="9" width="29" customWidth="1"/>
  </cols>
  <sheetData>
    <row r="1" spans="1:8" ht="17.649999999999999" x14ac:dyDescent="0.5">
      <c r="A1" s="1"/>
      <c r="B1" s="2">
        <v>2017</v>
      </c>
      <c r="C1" s="2">
        <v>2018</v>
      </c>
      <c r="D1" s="2">
        <v>2018</v>
      </c>
      <c r="E1" s="2">
        <v>2019</v>
      </c>
      <c r="F1" s="2">
        <v>2019</v>
      </c>
      <c r="G1" s="2">
        <v>2019</v>
      </c>
      <c r="H1" s="2">
        <v>2020</v>
      </c>
    </row>
    <row r="2" spans="1:8" ht="16.149999999999999" thickBot="1" x14ac:dyDescent="0.55000000000000004">
      <c r="A2" s="3"/>
      <c r="B2" s="41" t="s">
        <v>0</v>
      </c>
      <c r="C2" s="4" t="s">
        <v>1</v>
      </c>
      <c r="D2" s="41" t="s">
        <v>0</v>
      </c>
      <c r="E2" s="4" t="s">
        <v>1</v>
      </c>
      <c r="F2" s="41" t="s">
        <v>86</v>
      </c>
      <c r="G2" s="4" t="s">
        <v>87</v>
      </c>
      <c r="H2" s="41" t="s">
        <v>1</v>
      </c>
    </row>
    <row r="3" spans="1:8" ht="16.149999999999999" thickBot="1" x14ac:dyDescent="0.55000000000000004">
      <c r="A3" s="5" t="s">
        <v>2</v>
      </c>
      <c r="B3" s="38"/>
      <c r="C3" s="7"/>
      <c r="D3" s="38"/>
      <c r="E3" s="7"/>
      <c r="F3" s="38"/>
      <c r="G3" s="7"/>
      <c r="H3" s="38"/>
    </row>
    <row r="4" spans="1:8" ht="16.149999999999999" thickBot="1" x14ac:dyDescent="0.55000000000000004">
      <c r="A4" s="8" t="s">
        <v>3</v>
      </c>
      <c r="B4" s="32">
        <v>-1028.78</v>
      </c>
      <c r="C4" s="57">
        <v>-500</v>
      </c>
      <c r="D4" s="32">
        <v>-212.65</v>
      </c>
      <c r="E4" s="57">
        <v>-500</v>
      </c>
      <c r="F4" s="57">
        <v>0</v>
      </c>
      <c r="G4" s="57">
        <v>-500</v>
      </c>
      <c r="H4" s="57">
        <v>-500</v>
      </c>
    </row>
    <row r="5" spans="1:8" x14ac:dyDescent="0.5">
      <c r="A5" s="5" t="s">
        <v>4</v>
      </c>
      <c r="B5" s="34"/>
      <c r="C5" s="6"/>
      <c r="D5" s="34"/>
      <c r="E5" s="6"/>
      <c r="F5" s="34"/>
      <c r="G5" s="6"/>
      <c r="H5" s="34"/>
    </row>
    <row r="6" spans="1:8" x14ac:dyDescent="0.5">
      <c r="A6" s="10" t="s">
        <v>5</v>
      </c>
      <c r="B6" s="34">
        <v>686.23</v>
      </c>
      <c r="C6" s="11">
        <v>1000</v>
      </c>
      <c r="D6" s="34" t="s">
        <v>6</v>
      </c>
      <c r="E6" s="11">
        <v>1000</v>
      </c>
      <c r="F6" s="56">
        <v>732.65</v>
      </c>
      <c r="G6" s="66">
        <v>200</v>
      </c>
      <c r="H6" s="56">
        <v>500</v>
      </c>
    </row>
    <row r="7" spans="1:8" x14ac:dyDescent="0.5">
      <c r="A7" s="10" t="s">
        <v>7</v>
      </c>
      <c r="B7" s="39">
        <v>541.32000000000005</v>
      </c>
      <c r="C7" s="11">
        <v>1500</v>
      </c>
      <c r="D7" s="39">
        <v>292.49</v>
      </c>
      <c r="E7" s="11">
        <v>500</v>
      </c>
      <c r="F7" s="65">
        <v>1285.7</v>
      </c>
      <c r="G7" s="11">
        <v>500</v>
      </c>
      <c r="H7" s="39">
        <v>500</v>
      </c>
    </row>
    <row r="8" spans="1:8" x14ac:dyDescent="0.5">
      <c r="A8" s="10" t="s">
        <v>8</v>
      </c>
      <c r="B8" s="39">
        <v>302.5</v>
      </c>
      <c r="C8" s="11">
        <v>1000</v>
      </c>
      <c r="D8" s="39" t="s">
        <v>88</v>
      </c>
      <c r="E8" s="11">
        <v>500</v>
      </c>
      <c r="F8" s="39" t="s">
        <v>6</v>
      </c>
      <c r="G8" s="11">
        <v>500</v>
      </c>
      <c r="H8" s="39">
        <v>500</v>
      </c>
    </row>
    <row r="9" spans="1:8" x14ac:dyDescent="0.5">
      <c r="A9" s="10" t="s">
        <v>9</v>
      </c>
      <c r="B9" s="39">
        <v>1405.31</v>
      </c>
      <c r="C9" s="11">
        <v>1000</v>
      </c>
      <c r="D9" s="39">
        <v>1124.42</v>
      </c>
      <c r="E9" s="11">
        <v>1000</v>
      </c>
      <c r="F9" s="36">
        <v>-315</v>
      </c>
      <c r="G9" s="11">
        <v>1000</v>
      </c>
      <c r="H9" s="39">
        <v>1000</v>
      </c>
    </row>
    <row r="10" spans="1:8" x14ac:dyDescent="0.5">
      <c r="A10" s="10" t="s">
        <v>90</v>
      </c>
      <c r="B10" s="35">
        <v>-767.72</v>
      </c>
      <c r="C10" s="49">
        <v>-500</v>
      </c>
      <c r="D10" s="45">
        <v>-450.7</v>
      </c>
      <c r="E10" s="59">
        <v>-500</v>
      </c>
      <c r="F10" s="35" t="s">
        <v>6</v>
      </c>
      <c r="G10" s="49">
        <v>-500</v>
      </c>
      <c r="H10" s="45">
        <v>-500</v>
      </c>
    </row>
    <row r="11" spans="1:8" x14ac:dyDescent="0.5">
      <c r="A11" s="10" t="s">
        <v>89</v>
      </c>
      <c r="B11" s="14">
        <v>-616.14</v>
      </c>
      <c r="C11" s="49">
        <v>-800</v>
      </c>
      <c r="D11" s="64">
        <v>175.31</v>
      </c>
      <c r="E11" s="59">
        <v>-500</v>
      </c>
      <c r="F11" s="14" t="s">
        <v>6</v>
      </c>
      <c r="G11" s="49">
        <v>-500</v>
      </c>
      <c r="H11" s="55">
        <v>-500</v>
      </c>
    </row>
    <row r="12" spans="1:8" x14ac:dyDescent="0.5">
      <c r="A12" s="10" t="s">
        <v>10</v>
      </c>
      <c r="B12" s="29">
        <v>442.38</v>
      </c>
      <c r="C12" s="50">
        <v>700</v>
      </c>
      <c r="D12" s="46">
        <v>520</v>
      </c>
      <c r="E12" s="60">
        <v>500</v>
      </c>
      <c r="F12" s="29" t="s">
        <v>6</v>
      </c>
      <c r="G12" s="50">
        <v>500</v>
      </c>
      <c r="H12" s="46">
        <v>500</v>
      </c>
    </row>
    <row r="13" spans="1:8" x14ac:dyDescent="0.5">
      <c r="A13" s="10" t="s">
        <v>11</v>
      </c>
      <c r="B13" s="12">
        <v>1224.3599999999999</v>
      </c>
      <c r="C13" s="50">
        <v>500</v>
      </c>
      <c r="D13" s="63">
        <v>-981.46</v>
      </c>
      <c r="E13" s="60">
        <v>500</v>
      </c>
      <c r="F13" s="12" t="s">
        <v>6</v>
      </c>
      <c r="G13" s="50">
        <v>500</v>
      </c>
      <c r="H13" s="48">
        <v>500</v>
      </c>
    </row>
    <row r="14" spans="1:8" x14ac:dyDescent="0.5">
      <c r="A14" s="10" t="s">
        <v>65</v>
      </c>
      <c r="B14" s="48">
        <v>65</v>
      </c>
      <c r="C14" s="50">
        <v>0</v>
      </c>
      <c r="D14" s="9" t="s">
        <v>6</v>
      </c>
      <c r="E14" s="60" t="s">
        <v>6</v>
      </c>
      <c r="F14" s="9" t="s">
        <v>6</v>
      </c>
      <c r="G14" s="50" t="s">
        <v>6</v>
      </c>
      <c r="H14" s="48" t="s">
        <v>6</v>
      </c>
    </row>
    <row r="15" spans="1:8" ht="16.149999999999999" thickBot="1" x14ac:dyDescent="0.55000000000000004">
      <c r="A15" s="10" t="s">
        <v>12</v>
      </c>
      <c r="B15" s="32">
        <v>-1509.8</v>
      </c>
      <c r="C15" s="58">
        <v>-500</v>
      </c>
      <c r="D15" s="32" t="s">
        <v>6</v>
      </c>
      <c r="E15" s="61">
        <v>-500</v>
      </c>
      <c r="F15" s="57">
        <v>-809.9</v>
      </c>
      <c r="G15" s="58">
        <v>-500</v>
      </c>
      <c r="H15" s="57">
        <v>-500</v>
      </c>
    </row>
    <row r="16" spans="1:8" ht="16.149999999999999" thickBot="1" x14ac:dyDescent="0.55000000000000004">
      <c r="A16" s="8" t="s">
        <v>13</v>
      </c>
      <c r="B16" s="33">
        <f>SUM(B6:B15)</f>
        <v>1773.4400000000007</v>
      </c>
      <c r="C16" s="15">
        <f>SUM(C6:C15)</f>
        <v>3900</v>
      </c>
      <c r="D16" s="33">
        <f>SUM(D6:D15)</f>
        <v>680.06</v>
      </c>
      <c r="E16" s="15">
        <v>2200</v>
      </c>
      <c r="F16" s="33">
        <f>SUM(F6:F15)</f>
        <v>893.44999999999993</v>
      </c>
      <c r="G16" s="15">
        <v>2200</v>
      </c>
      <c r="H16" s="33">
        <f>SUM(H6:H15)</f>
        <v>2000</v>
      </c>
    </row>
    <row r="17" spans="1:8" x14ac:dyDescent="0.5">
      <c r="A17" s="5" t="s">
        <v>14</v>
      </c>
      <c r="B17" s="34"/>
      <c r="C17" s="6"/>
      <c r="D17" s="34"/>
      <c r="E17" s="6"/>
      <c r="F17" s="34"/>
      <c r="G17" s="6"/>
      <c r="H17" s="34"/>
    </row>
    <row r="18" spans="1:8" x14ac:dyDescent="0.5">
      <c r="A18" s="10" t="s">
        <v>15</v>
      </c>
      <c r="B18" s="45">
        <v>0</v>
      </c>
      <c r="C18" s="49">
        <v>-500</v>
      </c>
      <c r="D18" s="45">
        <v>0</v>
      </c>
      <c r="E18" s="49">
        <v>-500</v>
      </c>
      <c r="F18" s="35" t="s">
        <v>6</v>
      </c>
      <c r="G18" s="49">
        <v>-500</v>
      </c>
      <c r="H18" s="45">
        <v>-500</v>
      </c>
    </row>
    <row r="19" spans="1:8" x14ac:dyDescent="0.5">
      <c r="A19" s="10" t="s">
        <v>16</v>
      </c>
      <c r="B19" s="45">
        <v>-80</v>
      </c>
      <c r="C19" s="16">
        <v>-1200</v>
      </c>
      <c r="D19" s="45">
        <v>0</v>
      </c>
      <c r="E19" s="16">
        <v>-500</v>
      </c>
      <c r="F19" s="35" t="s">
        <v>6</v>
      </c>
      <c r="G19" s="16">
        <v>-500</v>
      </c>
      <c r="H19" s="45">
        <v>-500</v>
      </c>
    </row>
    <row r="20" spans="1:8" x14ac:dyDescent="0.5">
      <c r="A20" s="10" t="s">
        <v>17</v>
      </c>
      <c r="B20" s="45">
        <v>0</v>
      </c>
      <c r="C20" s="16">
        <v>-1200</v>
      </c>
      <c r="D20" s="45">
        <v>0</v>
      </c>
      <c r="E20" s="16">
        <v>-500</v>
      </c>
      <c r="F20" s="35" t="s">
        <v>6</v>
      </c>
      <c r="G20" s="16">
        <v>-500</v>
      </c>
      <c r="H20" s="45">
        <v>-500</v>
      </c>
    </row>
    <row r="21" spans="1:8" x14ac:dyDescent="0.5">
      <c r="A21" s="10" t="s">
        <v>18</v>
      </c>
      <c r="B21" s="45">
        <v>0</v>
      </c>
      <c r="C21" s="16">
        <v>-1200</v>
      </c>
      <c r="D21" s="45">
        <v>-96.63</v>
      </c>
      <c r="E21" s="16">
        <v>-500</v>
      </c>
      <c r="F21" s="35" t="s">
        <v>6</v>
      </c>
      <c r="G21" s="16">
        <v>-500</v>
      </c>
      <c r="H21" s="45">
        <v>-500</v>
      </c>
    </row>
    <row r="22" spans="1:8" x14ac:dyDescent="0.5">
      <c r="A22" s="10" t="s">
        <v>19</v>
      </c>
      <c r="B22" s="35">
        <v>-1365.55</v>
      </c>
      <c r="C22" s="16">
        <v>-4000</v>
      </c>
      <c r="D22" s="35">
        <v>-425.52</v>
      </c>
      <c r="E22" s="16">
        <v>-3000</v>
      </c>
      <c r="F22" s="35">
        <v>-587.24</v>
      </c>
      <c r="G22" s="16">
        <v>-1200</v>
      </c>
      <c r="H22" s="45">
        <v>-3000</v>
      </c>
    </row>
    <row r="23" spans="1:8" x14ac:dyDescent="0.5">
      <c r="A23" s="10" t="s">
        <v>20</v>
      </c>
      <c r="B23" s="35">
        <v>-1676.83</v>
      </c>
      <c r="C23" s="16">
        <v>-2000</v>
      </c>
      <c r="D23" s="35">
        <v>-1124.44</v>
      </c>
      <c r="E23" s="16">
        <v>-2000</v>
      </c>
      <c r="F23" s="36">
        <v>-1050</v>
      </c>
      <c r="G23" s="16">
        <v>-2000</v>
      </c>
      <c r="H23" s="45">
        <v>-2000</v>
      </c>
    </row>
    <row r="24" spans="1:8" x14ac:dyDescent="0.5">
      <c r="A24" s="10" t="s">
        <v>21</v>
      </c>
      <c r="B24" s="36">
        <v>-2095.1</v>
      </c>
      <c r="C24" s="16">
        <v>-2000</v>
      </c>
      <c r="D24" s="63">
        <v>-2991.51</v>
      </c>
      <c r="E24" s="16">
        <v>-2000</v>
      </c>
      <c r="F24" s="36">
        <v>-1347.2</v>
      </c>
      <c r="G24" s="16">
        <v>-2000</v>
      </c>
      <c r="H24" s="36">
        <v>-2000</v>
      </c>
    </row>
    <row r="25" spans="1:8" ht="16.149999999999999" thickBot="1" x14ac:dyDescent="0.55000000000000004">
      <c r="A25" s="10" t="s">
        <v>22</v>
      </c>
      <c r="B25" s="35"/>
      <c r="C25" s="16">
        <v>-1000</v>
      </c>
      <c r="D25" s="45">
        <v>0</v>
      </c>
      <c r="E25" s="16">
        <v>-500</v>
      </c>
      <c r="F25" s="35">
        <v>-547.75</v>
      </c>
      <c r="G25" s="16">
        <v>-547.75</v>
      </c>
      <c r="H25" s="45">
        <v>-1000</v>
      </c>
    </row>
    <row r="26" spans="1:8" ht="16.149999999999999" thickBot="1" x14ac:dyDescent="0.55000000000000004">
      <c r="A26" s="8" t="s">
        <v>23</v>
      </c>
      <c r="B26" s="37">
        <f t="shared" ref="B26:H26" si="0">SUM(B18:B25)</f>
        <v>-5217.4799999999996</v>
      </c>
      <c r="C26" s="19">
        <f t="shared" si="0"/>
        <v>-13100</v>
      </c>
      <c r="D26" s="37">
        <f t="shared" si="0"/>
        <v>-4638.1000000000004</v>
      </c>
      <c r="E26" s="19">
        <v>-9500</v>
      </c>
      <c r="F26" s="37">
        <f t="shared" ref="F26" si="1">SUM(F18:F25)</f>
        <v>-3532.19</v>
      </c>
      <c r="G26" s="19">
        <v>-9500</v>
      </c>
      <c r="H26" s="37">
        <f t="shared" si="0"/>
        <v>-10000</v>
      </c>
    </row>
    <row r="27" spans="1:8" x14ac:dyDescent="0.5">
      <c r="A27" s="5" t="s">
        <v>24</v>
      </c>
      <c r="B27" s="35"/>
      <c r="C27" s="6"/>
      <c r="D27" s="35"/>
      <c r="E27" s="6"/>
      <c r="F27" s="35"/>
      <c r="G27" s="6"/>
      <c r="H27" s="35"/>
    </row>
    <row r="28" spans="1:8" x14ac:dyDescent="0.5">
      <c r="A28" s="10" t="s">
        <v>91</v>
      </c>
      <c r="B28" s="35">
        <v>-1596.64</v>
      </c>
      <c r="C28" s="16">
        <v>-2000</v>
      </c>
      <c r="D28" s="36">
        <v>-4438.43</v>
      </c>
      <c r="E28" s="16">
        <v>-2000</v>
      </c>
      <c r="F28" s="36">
        <v>-4849.84</v>
      </c>
      <c r="G28" s="16">
        <v>-3500</v>
      </c>
      <c r="H28" s="62">
        <v>-3500</v>
      </c>
    </row>
    <row r="29" spans="1:8" ht="16.149999999999999" thickBot="1" x14ac:dyDescent="0.55000000000000004">
      <c r="A29" s="10" t="s">
        <v>26</v>
      </c>
      <c r="B29" s="35">
        <v>-1203.78</v>
      </c>
      <c r="C29" s="16">
        <v>-1750.001</v>
      </c>
      <c r="D29" s="36">
        <v>-2222.19</v>
      </c>
      <c r="E29" s="16">
        <v>-1750</v>
      </c>
      <c r="F29" s="36">
        <v>-1733.19</v>
      </c>
      <c r="G29" s="16">
        <v>-1733.19</v>
      </c>
      <c r="H29" s="62">
        <v>-1750</v>
      </c>
    </row>
    <row r="30" spans="1:8" ht="16.149999999999999" thickBot="1" x14ac:dyDescent="0.55000000000000004">
      <c r="A30" s="8" t="s">
        <v>27</v>
      </c>
      <c r="B30" s="37">
        <f t="shared" ref="B30:H30" si="2">SUM(B28:B29)</f>
        <v>-2800.42</v>
      </c>
      <c r="C30" s="19">
        <f t="shared" si="2"/>
        <v>-3750.0010000000002</v>
      </c>
      <c r="D30" s="37">
        <f t="shared" si="2"/>
        <v>-6660.6200000000008</v>
      </c>
      <c r="E30" s="19">
        <v>-3750</v>
      </c>
      <c r="F30" s="37">
        <f t="shared" ref="F30" si="3">SUM(F28:F29)</f>
        <v>-6583.0300000000007</v>
      </c>
      <c r="G30" s="19">
        <v>-3750</v>
      </c>
      <c r="H30" s="37">
        <f t="shared" si="2"/>
        <v>-5250</v>
      </c>
    </row>
    <row r="31" spans="1:8" x14ac:dyDescent="0.5">
      <c r="A31" s="5" t="s">
        <v>28</v>
      </c>
      <c r="B31" s="14"/>
      <c r="C31" s="6"/>
      <c r="D31" s="14"/>
      <c r="E31" s="6"/>
      <c r="F31" s="14"/>
      <c r="G31" s="6"/>
      <c r="H31" s="14"/>
    </row>
    <row r="32" spans="1:8" x14ac:dyDescent="0.5">
      <c r="A32" s="10" t="s">
        <v>29</v>
      </c>
      <c r="B32" s="17">
        <v>-13130.25</v>
      </c>
      <c r="C32" s="49">
        <v>0</v>
      </c>
      <c r="D32" s="17" t="s">
        <v>6</v>
      </c>
      <c r="E32" s="49">
        <v>-8000</v>
      </c>
      <c r="F32" s="17">
        <v>-12157.76</v>
      </c>
      <c r="G32" s="16">
        <v>-13000</v>
      </c>
      <c r="H32" s="17">
        <v>-13000</v>
      </c>
    </row>
    <row r="33" spans="1:10" x14ac:dyDescent="0.5">
      <c r="A33" s="10" t="s">
        <v>30</v>
      </c>
      <c r="B33" s="14">
        <v>-2643.19</v>
      </c>
      <c r="C33" s="16">
        <v>-2700</v>
      </c>
      <c r="D33" s="63">
        <v>-3680.17</v>
      </c>
      <c r="E33" s="16">
        <v>-2700</v>
      </c>
      <c r="F33" s="17">
        <v>-1703.69</v>
      </c>
      <c r="G33" s="16">
        <v>-4000</v>
      </c>
      <c r="H33" s="55">
        <v>-4000</v>
      </c>
    </row>
    <row r="34" spans="1:10" x14ac:dyDescent="0.5">
      <c r="A34" s="10" t="s">
        <v>31</v>
      </c>
      <c r="B34" s="14" t="s">
        <v>6</v>
      </c>
      <c r="C34" s="13" t="s">
        <v>6</v>
      </c>
      <c r="D34" s="55" t="s">
        <v>6</v>
      </c>
      <c r="E34" s="13" t="s">
        <v>6</v>
      </c>
      <c r="F34" s="14" t="s">
        <v>6</v>
      </c>
      <c r="G34" s="13" t="s">
        <v>6</v>
      </c>
      <c r="H34" s="14" t="s">
        <v>6</v>
      </c>
    </row>
    <row r="35" spans="1:10" ht="16.149999999999999" thickBot="1" x14ac:dyDescent="0.55000000000000004">
      <c r="A35" s="10" t="s">
        <v>32</v>
      </c>
      <c r="B35" s="14" t="s">
        <v>6</v>
      </c>
      <c r="C35" s="16">
        <v>-15000.001200000001</v>
      </c>
      <c r="D35" s="63">
        <v>-16911.009999999998</v>
      </c>
      <c r="E35" s="16" t="s">
        <v>6</v>
      </c>
      <c r="F35" s="14" t="s">
        <v>6</v>
      </c>
      <c r="G35" s="16" t="s">
        <v>6</v>
      </c>
      <c r="H35" s="14" t="s">
        <v>6</v>
      </c>
    </row>
    <row r="36" spans="1:10" ht="16.149999999999999" thickBot="1" x14ac:dyDescent="0.55000000000000004">
      <c r="A36" s="8" t="s">
        <v>33</v>
      </c>
      <c r="B36" s="19">
        <f>SUM(B32:B35)</f>
        <v>-15773.44</v>
      </c>
      <c r="C36" s="18">
        <v>-17700</v>
      </c>
      <c r="D36" s="19">
        <f>SUM(D32:D35)</f>
        <v>-20591.18</v>
      </c>
      <c r="E36" s="19">
        <f t="shared" ref="E36:H36" si="4">SUM(E32:E35)</f>
        <v>-10700</v>
      </c>
      <c r="F36" s="19">
        <f t="shared" si="4"/>
        <v>-13861.45</v>
      </c>
      <c r="G36" s="19">
        <f t="shared" si="4"/>
        <v>-17000</v>
      </c>
      <c r="H36" s="19">
        <f t="shared" si="4"/>
        <v>-17000</v>
      </c>
    </row>
    <row r="37" spans="1:10" ht="16.149999999999999" thickBot="1" x14ac:dyDescent="0.55000000000000004">
      <c r="A37" s="20"/>
      <c r="B37" s="14"/>
      <c r="C37" s="6"/>
      <c r="D37" s="14"/>
      <c r="E37" s="6"/>
      <c r="F37" s="14"/>
      <c r="G37" s="6"/>
      <c r="H37" s="14"/>
    </row>
    <row r="38" spans="1:10" ht="16.149999999999999" thickBot="1" x14ac:dyDescent="0.55000000000000004">
      <c r="A38" s="21" t="s">
        <v>34</v>
      </c>
      <c r="B38" s="22">
        <f>B36+B30+B26+B16+B4</f>
        <v>-23046.679999999997</v>
      </c>
      <c r="C38" s="22">
        <f>C36+C30+C26+C16+C4</f>
        <v>-31150.001000000004</v>
      </c>
      <c r="D38" s="22">
        <f>D36+D30+D26+D16+D4</f>
        <v>-31422.49</v>
      </c>
      <c r="E38" s="22">
        <f t="shared" ref="E38:H38" si="5">E36+E30+E26+E16+E4</f>
        <v>-22250</v>
      </c>
      <c r="F38" s="22">
        <f t="shared" si="5"/>
        <v>-23083.22</v>
      </c>
      <c r="G38" s="22">
        <f t="shared" si="5"/>
        <v>-28550</v>
      </c>
      <c r="H38" s="22">
        <f t="shared" si="5"/>
        <v>-30750</v>
      </c>
    </row>
    <row r="39" spans="1:10" ht="16.149999999999999" thickTop="1" x14ac:dyDescent="0.5">
      <c r="A39" s="5" t="s">
        <v>35</v>
      </c>
      <c r="B39" s="9"/>
      <c r="C39" s="6"/>
      <c r="D39" s="9"/>
      <c r="E39" s="6"/>
      <c r="F39" s="9"/>
      <c r="G39" s="52"/>
      <c r="H39" s="9"/>
      <c r="I39" s="42"/>
      <c r="J39" s="42"/>
    </row>
    <row r="40" spans="1:10" x14ac:dyDescent="0.5">
      <c r="A40" s="10" t="s">
        <v>36</v>
      </c>
      <c r="B40" s="23">
        <v>16860</v>
      </c>
      <c r="C40" s="24">
        <v>16180.0013</v>
      </c>
      <c r="D40" s="23">
        <v>17550</v>
      </c>
      <c r="E40" s="51">
        <v>20225</v>
      </c>
      <c r="F40" s="23">
        <v>8100</v>
      </c>
      <c r="G40" s="51">
        <v>20950</v>
      </c>
      <c r="H40" s="23">
        <v>20950</v>
      </c>
      <c r="I40" s="43"/>
      <c r="J40" s="44"/>
    </row>
    <row r="41" spans="1:10" x14ac:dyDescent="0.5">
      <c r="A41" s="10" t="s">
        <v>37</v>
      </c>
      <c r="B41" s="23">
        <v>2790</v>
      </c>
      <c r="C41" s="24">
        <v>2680.0012999999999</v>
      </c>
      <c r="D41" s="23">
        <v>3037.5</v>
      </c>
      <c r="E41" s="51">
        <v>3350</v>
      </c>
      <c r="F41" s="23">
        <v>1325</v>
      </c>
      <c r="G41" s="51">
        <v>3712.5</v>
      </c>
      <c r="H41" s="23">
        <v>3712.5</v>
      </c>
      <c r="I41" s="43"/>
      <c r="J41" s="44"/>
    </row>
    <row r="42" spans="1:10" ht="16.149999999999999" thickBot="1" x14ac:dyDescent="0.55000000000000004">
      <c r="A42" s="10" t="s">
        <v>38</v>
      </c>
      <c r="B42" s="47">
        <v>800</v>
      </c>
      <c r="C42" s="53">
        <v>865</v>
      </c>
      <c r="D42" s="47">
        <v>730</v>
      </c>
      <c r="E42" s="54">
        <v>865</v>
      </c>
      <c r="F42" s="47">
        <v>235</v>
      </c>
      <c r="G42" s="54">
        <v>730</v>
      </c>
      <c r="H42" s="47">
        <v>730</v>
      </c>
      <c r="I42" s="43"/>
      <c r="J42" s="44"/>
    </row>
    <row r="43" spans="1:10" ht="16.149999999999999" thickBot="1" x14ac:dyDescent="0.55000000000000004">
      <c r="A43" s="25" t="s">
        <v>39</v>
      </c>
      <c r="B43" s="26">
        <f t="shared" ref="B43:D43" si="6">SUM(B40:B42)</f>
        <v>20450</v>
      </c>
      <c r="C43" s="26">
        <f t="shared" si="6"/>
        <v>19725.0026</v>
      </c>
      <c r="D43" s="26">
        <f t="shared" si="6"/>
        <v>21317.5</v>
      </c>
      <c r="E43" s="26">
        <f t="shared" ref="E43" si="7">SUM(E40:E42)</f>
        <v>24440</v>
      </c>
      <c r="F43" s="26">
        <f t="shared" ref="F43" si="8">SUM(F40:F42)</f>
        <v>9660</v>
      </c>
      <c r="G43" s="26">
        <f t="shared" ref="G43" si="9">SUM(G40:G42)</f>
        <v>25392.5</v>
      </c>
      <c r="H43" s="26">
        <f t="shared" ref="H43" si="10">SUM(H40:H42)</f>
        <v>25392.5</v>
      </c>
      <c r="I43" s="43"/>
      <c r="J43" s="44"/>
    </row>
    <row r="44" spans="1:10" ht="16.5" thickTop="1" thickBot="1" x14ac:dyDescent="0.55000000000000004">
      <c r="A44" s="20"/>
      <c r="B44" s="27"/>
      <c r="C44" s="6"/>
      <c r="D44" s="27"/>
      <c r="E44" s="6"/>
      <c r="F44" s="27"/>
      <c r="G44" s="6"/>
      <c r="H44" s="27"/>
      <c r="I44" s="42"/>
      <c r="J44" s="42"/>
    </row>
    <row r="45" spans="1:10" ht="16.149999999999999" thickBot="1" x14ac:dyDescent="0.55000000000000004">
      <c r="A45" s="28" t="s">
        <v>40</v>
      </c>
      <c r="B45" s="19">
        <f t="shared" ref="B45:H45" si="11">B43+B38</f>
        <v>-2596.6799999999967</v>
      </c>
      <c r="C45" s="19">
        <f t="shared" si="11"/>
        <v>-11424.998400000004</v>
      </c>
      <c r="D45" s="19">
        <f t="shared" si="11"/>
        <v>-10104.990000000002</v>
      </c>
      <c r="E45" s="19">
        <f t="shared" si="11"/>
        <v>2190</v>
      </c>
      <c r="F45" s="19">
        <f t="shared" si="11"/>
        <v>-13423.220000000001</v>
      </c>
      <c r="G45" s="19">
        <f t="shared" si="11"/>
        <v>-3157.5</v>
      </c>
      <c r="H45" s="19">
        <f t="shared" si="11"/>
        <v>-5357.5</v>
      </c>
      <c r="I45" s="42"/>
      <c r="J45" s="42"/>
    </row>
    <row r="46" spans="1:10" x14ac:dyDescent="0.5">
      <c r="I46" s="42"/>
      <c r="J46" s="4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5"/>
  <sheetViews>
    <sheetView workbookViewId="0">
      <selection sqref="A1:XFD1048576"/>
    </sheetView>
  </sheetViews>
  <sheetFormatPr defaultColWidth="11" defaultRowHeight="15.75" x14ac:dyDescent="0.5"/>
  <cols>
    <col min="1" max="1" width="6" customWidth="1"/>
    <col min="2" max="2" width="21.8125" customWidth="1"/>
    <col min="3" max="3" width="10.3125" customWidth="1"/>
    <col min="4" max="4" width="10" customWidth="1"/>
    <col min="5" max="6" width="17.5" customWidth="1"/>
    <col min="7" max="7" width="15.6875" customWidth="1"/>
    <col min="8" max="8" width="14.3125" customWidth="1"/>
    <col min="9" max="9" width="13.3125" customWidth="1"/>
  </cols>
  <sheetData>
    <row r="1" spans="2:9" x14ac:dyDescent="0.5">
      <c r="B1" s="30" t="s">
        <v>41</v>
      </c>
      <c r="C1" s="30" t="s">
        <v>42</v>
      </c>
      <c r="D1" s="30" t="s">
        <v>43</v>
      </c>
      <c r="E1" s="30" t="s">
        <v>44</v>
      </c>
      <c r="F1" s="30" t="s">
        <v>45</v>
      </c>
      <c r="G1" s="30" t="s">
        <v>46</v>
      </c>
      <c r="H1" s="30" t="s">
        <v>47</v>
      </c>
    </row>
    <row r="3" spans="2:9" x14ac:dyDescent="0.5">
      <c r="B3" s="40" t="s">
        <v>48</v>
      </c>
      <c r="C3" t="s">
        <v>49</v>
      </c>
      <c r="D3">
        <v>4</v>
      </c>
      <c r="E3" s="31"/>
      <c r="F3" s="31">
        <v>120</v>
      </c>
      <c r="G3" s="31">
        <v>489.65</v>
      </c>
      <c r="H3" s="31">
        <f>E3+F3-G3</f>
        <v>-369.65</v>
      </c>
      <c r="I3" t="s">
        <v>84</v>
      </c>
    </row>
    <row r="4" spans="2:9" x14ac:dyDescent="0.5">
      <c r="B4" s="40" t="s">
        <v>50</v>
      </c>
      <c r="C4" t="s">
        <v>51</v>
      </c>
      <c r="D4">
        <v>12</v>
      </c>
      <c r="E4" s="31"/>
      <c r="F4" s="31">
        <v>340</v>
      </c>
      <c r="G4" s="31">
        <v>172.5</v>
      </c>
      <c r="H4" s="31">
        <f t="shared" ref="H4:H25" si="0">E4+F4-G4</f>
        <v>167.5</v>
      </c>
      <c r="I4" t="s">
        <v>84</v>
      </c>
    </row>
    <row r="5" spans="2:9" x14ac:dyDescent="0.5">
      <c r="B5" s="40" t="s">
        <v>11</v>
      </c>
      <c r="C5" t="s">
        <v>52</v>
      </c>
      <c r="D5">
        <v>39</v>
      </c>
      <c r="E5" s="31"/>
      <c r="F5" s="31">
        <v>1355</v>
      </c>
      <c r="G5" s="31">
        <v>130.63999999999999</v>
      </c>
      <c r="H5" s="31">
        <f t="shared" si="0"/>
        <v>1224.3600000000001</v>
      </c>
    </row>
    <row r="6" spans="2:9" x14ac:dyDescent="0.5">
      <c r="B6" s="40" t="s">
        <v>53</v>
      </c>
      <c r="C6" t="s">
        <v>54</v>
      </c>
      <c r="D6">
        <v>177</v>
      </c>
      <c r="E6" s="31">
        <v>1390</v>
      </c>
      <c r="F6" s="31"/>
      <c r="G6" s="31">
        <v>2006.14</v>
      </c>
      <c r="H6" s="31">
        <f t="shared" si="0"/>
        <v>-616.1400000000001</v>
      </c>
    </row>
    <row r="7" spans="2:9" x14ac:dyDescent="0.5">
      <c r="B7" s="40" t="s">
        <v>5</v>
      </c>
      <c r="C7" t="s">
        <v>55</v>
      </c>
      <c r="D7">
        <v>42</v>
      </c>
      <c r="E7" s="31">
        <v>775</v>
      </c>
      <c r="F7" s="31">
        <v>1540</v>
      </c>
      <c r="G7" s="31">
        <v>1628.77</v>
      </c>
      <c r="H7" s="31">
        <f t="shared" si="0"/>
        <v>686.23</v>
      </c>
    </row>
    <row r="8" spans="2:9" x14ac:dyDescent="0.5">
      <c r="B8" s="40" t="s">
        <v>9</v>
      </c>
      <c r="C8" t="s">
        <v>56</v>
      </c>
      <c r="D8">
        <v>117</v>
      </c>
      <c r="E8" s="31"/>
      <c r="F8" s="31">
        <v>2250</v>
      </c>
      <c r="G8" s="31">
        <v>844.69</v>
      </c>
      <c r="H8" s="31">
        <f t="shared" si="0"/>
        <v>1405.31</v>
      </c>
    </row>
    <row r="9" spans="2:9" x14ac:dyDescent="0.5">
      <c r="B9" s="40" t="s">
        <v>7</v>
      </c>
      <c r="C9" t="s">
        <v>57</v>
      </c>
      <c r="D9">
        <v>67</v>
      </c>
      <c r="E9" s="31">
        <v>2094</v>
      </c>
      <c r="F9" s="31">
        <v>1105</v>
      </c>
      <c r="G9" s="31">
        <v>2657.68</v>
      </c>
      <c r="H9" s="31">
        <f t="shared" si="0"/>
        <v>541.32000000000016</v>
      </c>
    </row>
    <row r="10" spans="2:9" x14ac:dyDescent="0.5">
      <c r="B10" s="40" t="s">
        <v>8</v>
      </c>
      <c r="C10" t="s">
        <v>58</v>
      </c>
      <c r="D10">
        <v>53</v>
      </c>
      <c r="E10" s="31">
        <v>1395</v>
      </c>
      <c r="F10" s="31">
        <v>1025</v>
      </c>
      <c r="G10" s="31">
        <v>2117.5</v>
      </c>
      <c r="H10" s="31">
        <f t="shared" si="0"/>
        <v>302.5</v>
      </c>
    </row>
    <row r="11" spans="2:9" x14ac:dyDescent="0.5">
      <c r="B11" s="40" t="s">
        <v>59</v>
      </c>
      <c r="C11" t="s">
        <v>60</v>
      </c>
      <c r="D11">
        <v>53</v>
      </c>
      <c r="E11" s="31"/>
      <c r="F11" s="31">
        <v>1345</v>
      </c>
      <c r="G11" s="31">
        <v>700.47</v>
      </c>
      <c r="H11" s="31">
        <f t="shared" si="0"/>
        <v>644.53</v>
      </c>
      <c r="I11" t="s">
        <v>84</v>
      </c>
    </row>
    <row r="12" spans="2:9" x14ac:dyDescent="0.5">
      <c r="B12" s="40" t="s">
        <v>61</v>
      </c>
      <c r="C12" t="s">
        <v>62</v>
      </c>
      <c r="D12">
        <v>34</v>
      </c>
      <c r="E12" s="31">
        <v>170</v>
      </c>
      <c r="F12" s="31"/>
      <c r="G12" s="31">
        <v>937.72</v>
      </c>
      <c r="H12" s="31">
        <f t="shared" si="0"/>
        <v>-767.72</v>
      </c>
    </row>
    <row r="13" spans="2:9" x14ac:dyDescent="0.5">
      <c r="B13" t="s">
        <v>63</v>
      </c>
      <c r="C13" t="s">
        <v>64</v>
      </c>
      <c r="D13">
        <v>20</v>
      </c>
      <c r="E13" s="31">
        <v>505</v>
      </c>
      <c r="F13" s="31"/>
      <c r="G13" s="31">
        <v>2101.64</v>
      </c>
      <c r="H13" s="31">
        <f t="shared" si="0"/>
        <v>-1596.6399999999999</v>
      </c>
      <c r="I13" t="s">
        <v>25</v>
      </c>
    </row>
    <row r="14" spans="2:9" x14ac:dyDescent="0.5">
      <c r="B14" t="s">
        <v>65</v>
      </c>
      <c r="C14" t="s">
        <v>66</v>
      </c>
      <c r="D14">
        <v>19</v>
      </c>
      <c r="E14" s="31">
        <v>190</v>
      </c>
      <c r="F14" s="31"/>
      <c r="G14" s="31">
        <v>125</v>
      </c>
      <c r="H14" s="31">
        <f t="shared" si="0"/>
        <v>65</v>
      </c>
    </row>
    <row r="15" spans="2:9" x14ac:dyDescent="0.5">
      <c r="B15" t="s">
        <v>67</v>
      </c>
      <c r="C15" t="s">
        <v>68</v>
      </c>
      <c r="E15" s="31"/>
      <c r="F15" s="31"/>
      <c r="G15" s="31">
        <v>750</v>
      </c>
      <c r="H15" s="31">
        <f t="shared" si="0"/>
        <v>-750</v>
      </c>
      <c r="I15" t="s">
        <v>69</v>
      </c>
    </row>
    <row r="16" spans="2:9" x14ac:dyDescent="0.5">
      <c r="B16" t="s">
        <v>70</v>
      </c>
      <c r="C16" t="s">
        <v>71</v>
      </c>
      <c r="E16" s="31"/>
      <c r="F16" s="31"/>
      <c r="G16" s="31">
        <v>1203.78</v>
      </c>
      <c r="H16" s="31">
        <f t="shared" si="0"/>
        <v>-1203.78</v>
      </c>
    </row>
    <row r="17" spans="2:9" x14ac:dyDescent="0.5">
      <c r="B17" t="s">
        <v>72</v>
      </c>
      <c r="C17" t="s">
        <v>73</v>
      </c>
      <c r="E17" s="31"/>
      <c r="F17" s="31"/>
      <c r="G17" s="31">
        <v>1509.8</v>
      </c>
      <c r="H17" s="31">
        <f t="shared" si="0"/>
        <v>-1509.8</v>
      </c>
      <c r="I17" t="s">
        <v>85</v>
      </c>
    </row>
    <row r="18" spans="2:9" x14ac:dyDescent="0.5">
      <c r="B18" t="s">
        <v>74</v>
      </c>
      <c r="C18" t="s">
        <v>75</v>
      </c>
      <c r="E18" s="31"/>
      <c r="F18" s="31"/>
      <c r="G18" s="31">
        <v>926.83</v>
      </c>
      <c r="H18" s="31">
        <f t="shared" si="0"/>
        <v>-926.83</v>
      </c>
      <c r="I18" t="s">
        <v>69</v>
      </c>
    </row>
    <row r="19" spans="2:9" x14ac:dyDescent="0.5">
      <c r="E19" s="31"/>
      <c r="F19" s="31"/>
      <c r="G19" s="31"/>
      <c r="H19" s="31"/>
    </row>
    <row r="20" spans="2:9" x14ac:dyDescent="0.5">
      <c r="B20" t="s">
        <v>30</v>
      </c>
      <c r="C20" t="s">
        <v>76</v>
      </c>
      <c r="E20" s="31"/>
      <c r="F20" s="31"/>
      <c r="G20" s="31">
        <f>1593.19+1050</f>
        <v>2643.19</v>
      </c>
      <c r="H20" s="31">
        <f t="shared" si="0"/>
        <v>-2643.19</v>
      </c>
    </row>
    <row r="21" spans="2:9" x14ac:dyDescent="0.5">
      <c r="B21" t="s">
        <v>2</v>
      </c>
      <c r="C21" t="s">
        <v>77</v>
      </c>
      <c r="E21" s="31"/>
      <c r="F21" s="31"/>
      <c r="G21" s="31">
        <v>1028.78</v>
      </c>
      <c r="H21" s="31">
        <f t="shared" si="0"/>
        <v>-1028.78</v>
      </c>
    </row>
    <row r="22" spans="2:9" x14ac:dyDescent="0.5">
      <c r="B22" t="s">
        <v>78</v>
      </c>
      <c r="C22" t="s">
        <v>79</v>
      </c>
      <c r="E22" s="31"/>
      <c r="F22" s="31"/>
      <c r="G22" s="31">
        <v>2095.1</v>
      </c>
      <c r="H22" s="31">
        <f t="shared" si="0"/>
        <v>-2095.1</v>
      </c>
    </row>
    <row r="23" spans="2:9" x14ac:dyDescent="0.5">
      <c r="B23" t="s">
        <v>19</v>
      </c>
      <c r="C23" t="s">
        <v>80</v>
      </c>
      <c r="E23" s="31"/>
      <c r="F23" s="31"/>
      <c r="G23" s="31">
        <v>1365.55</v>
      </c>
      <c r="H23" s="31">
        <f t="shared" si="0"/>
        <v>-1365.55</v>
      </c>
    </row>
    <row r="24" spans="2:9" x14ac:dyDescent="0.5">
      <c r="B24" t="s">
        <v>81</v>
      </c>
      <c r="C24" t="s">
        <v>82</v>
      </c>
      <c r="E24" s="31"/>
      <c r="F24" s="31"/>
      <c r="G24" s="31">
        <v>13130.25</v>
      </c>
      <c r="H24" s="31">
        <f t="shared" si="0"/>
        <v>-13130.25</v>
      </c>
    </row>
    <row r="25" spans="2:9" x14ac:dyDescent="0.5">
      <c r="B25" t="s">
        <v>16</v>
      </c>
      <c r="C25" t="s">
        <v>83</v>
      </c>
      <c r="E25" s="31"/>
      <c r="F25" s="31"/>
      <c r="G25" s="31">
        <v>80</v>
      </c>
      <c r="H25" s="31">
        <f t="shared" si="0"/>
        <v>-80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Event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Bevan</dc:creator>
  <cp:lastModifiedBy>Deborah Bevan</cp:lastModifiedBy>
  <dcterms:created xsi:type="dcterms:W3CDTF">2017-09-21T06:16:42Z</dcterms:created>
  <dcterms:modified xsi:type="dcterms:W3CDTF">2019-06-06T18:41:14Z</dcterms:modified>
</cp:coreProperties>
</file>